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288" windowWidth="9408" windowHeight="9612" activeTab="0"/>
  </bookViews>
  <sheets>
    <sheet name="приложение 4" sheetId="1" r:id="rId1"/>
  </sheets>
  <definedNames>
    <definedName name="_xlnm.Print_Area" localSheetId="0">'приложение 4'!$A$1:$J$22</definedName>
  </definedNames>
  <calcPr fullCalcOnLoad="1" refMode="R1C1"/>
</workbook>
</file>

<file path=xl/comments1.xml><?xml version="1.0" encoding="utf-8"?>
<comments xmlns="http://schemas.openxmlformats.org/spreadsheetml/2006/main">
  <authors>
    <author>rudneva</author>
  </authors>
  <commentList>
    <comment ref="D7" authorId="0">
      <text>
        <r>
          <rPr>
            <sz val="8"/>
            <rFont val="Tahoma"/>
            <family val="2"/>
          </rPr>
          <t xml:space="preserve">Плановый размер субсидии Министерства труда и социальной защиты Российской Федерации.
</t>
        </r>
      </text>
    </comment>
    <comment ref="C7" authorId="0">
      <text>
        <r>
          <rPr>
            <sz val="8"/>
            <rFont val="Tahoma"/>
            <family val="2"/>
          </rPr>
          <t>Объем средств областного бюджета, предусмотренных на реализацию мероприятий Программы с учетом софинансирования по направлению Министерства труда и социальной защиты Российской Федерации.</t>
        </r>
      </text>
    </comment>
  </commentList>
</comments>
</file>

<file path=xl/sharedStrings.xml><?xml version="1.0" encoding="utf-8"?>
<sst xmlns="http://schemas.openxmlformats.org/spreadsheetml/2006/main" count="62" uniqueCount="48">
  <si>
    <t>2020 год</t>
  </si>
  <si>
    <t>ИТОГО</t>
  </si>
  <si>
    <t>Культура</t>
  </si>
  <si>
    <t>2.3.</t>
  </si>
  <si>
    <t>2.2.</t>
  </si>
  <si>
    <t>2.1.</t>
  </si>
  <si>
    <t>2.</t>
  </si>
  <si>
    <t>1.3.</t>
  </si>
  <si>
    <t>1.2.</t>
  </si>
  <si>
    <t>1.1.</t>
  </si>
  <si>
    <t>1.</t>
  </si>
  <si>
    <t xml:space="preserve">всего (тыс. рублей)
(графа 3 + графа 4)
</t>
  </si>
  <si>
    <t>из федерального бюджета</t>
  </si>
  <si>
    <t>Примечания</t>
  </si>
  <si>
    <t xml:space="preserve">Объем финансового обеспечения по приоритетной сфере жизнедеятельности с учетом всех источников (процентов)
(построчное значение графы 8 / итого графы 8) x 100
</t>
  </si>
  <si>
    <t xml:space="preserve">Объем финансового обеспечения по приоритетной сфере жизнедеятельности с учетом всех источников (тыс. рублей)
(графа 5 + графа 7)
</t>
  </si>
  <si>
    <t>Объем финансового обеспечения на реализацию мероприятий в других программах (государственных программах), направленных на формирование доступной среды для инвалидов и других маломобильных групп населения (тыс. рублей)</t>
  </si>
  <si>
    <t xml:space="preserve">Объем финансирования мероприятий Программы, направленных на формирование доступной среды для инвалидов и других маломобильных групп населения (процентов)
(построчное значение графы 5 / итого графы 5) x 100
</t>
  </si>
  <si>
    <t>Наименование приоритетной сферы жизнедеятельности</t>
  </si>
  <si>
    <t>Номер строки</t>
  </si>
  <si>
    <t xml:space="preserve">из консолидированного бюджета Новосибирской области </t>
  </si>
  <si>
    <t>Физическая культура</t>
  </si>
  <si>
    <t>Объем финансирования мероприятий Программы Новосибирской области, направленных на формирование доступной среды для инвалидов и других маломобильных групп населения (тыс. рублей)</t>
  </si>
  <si>
    <t xml:space="preserve">Социальная защита и труд </t>
  </si>
  <si>
    <t xml:space="preserve">Информатизация </t>
  </si>
  <si>
    <t>2021 год</t>
  </si>
  <si>
    <t>2022 год</t>
  </si>
  <si>
    <t>3.</t>
  </si>
  <si>
    <t>3.1.</t>
  </si>
  <si>
    <t>3.2.</t>
  </si>
  <si>
    <t>3.3.</t>
  </si>
  <si>
    <t>3.4.</t>
  </si>
  <si>
    <t>1.4.</t>
  </si>
  <si>
    <t>2.4.</t>
  </si>
  <si>
    <t>Образование</t>
  </si>
  <si>
    <t>Здравоохранение</t>
  </si>
  <si>
    <t>1.5.</t>
  </si>
  <si>
    <t>1.6.</t>
  </si>
  <si>
    <t xml:space="preserve">В рамках реализации государственной программы Новосибирской области «Развитие инфраструктуры информационного общества Новосибирской области», утвержденной постановлением Правительства Новосибирской области от 04.03.2015 № 70-п «Об утверждении государственной программы Новосибирской области «Развитие инфраструктуры информационного общества Новосибирской области»
</t>
  </si>
  <si>
    <t xml:space="preserve">ПРИЛОЖЕНИЕ № 4
к региональной программе Новосибирской области 
«Формирование системы комплексной
 реабилитации и абилитации инвалидов, 
в том числе детей-инвалидов, на 2020-2022 годы»   
</t>
  </si>
  <si>
    <t xml:space="preserve">Сведения 
о планируемом распределении бюджетных ассигнований региональной программы Новосибирской области
«Формирование системы комплексной реабилитации и абилитации инвалидов, в том числе детей-инвалидов, на 2020-2022 годы»
</t>
  </si>
  <si>
    <t>В рамках реализации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области», утвержденной постановлением Правительства Новосибирской области от 31.07.2013 № 322-п «Об утверждении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области», государственной программы Новосибирской области «Содействие занятости населения», утвержденной постановлением Правительства Новосибирской области от 23.04.2013 № 177-п «Об утверждении государственной программы Новосибирской области «Содействие занятости населения</t>
  </si>
  <si>
    <t>В рамках реализации государственной программы Новосибирской области «Развитие образования, создание условий для социализации детей и учащейся молодежи в Новосибирской области», утвержденной постановлением Правительства Новосибирской области от 31.12.2014 № 576-п «Об утверждении государственной программы Новосибирской области «Развитие образования, создание условий для социализации детей и учащейся молодежи в Новосибирской области», парафированное соглашение от 14.08.2019 № П-149-08-2020-057 «О предоставлении субсидии из федерального бюджета бюджету субъекта Российской Федерации», заключенное между Министерством труда и социальной защиты Российской Федерации и Правительством Новосибирской области</t>
  </si>
  <si>
    <t>В рамках реализации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области», утвержденной постановлением Правительства Новосибирской области от 31.07.2013 № 322-п «Об утверждении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области», государственной программы Новосибирской области «Развитие физической культуры и спорта в Новосибирской области», утвержденной постановлением Правительства Новосибирской области от 23.01.2015 № 24-п  «Об утверждении государственной программы Новосибирской области  «Развитие физической культуры и спорта в Новосибирской области», парафированное соглашение от 14.08.2019 № П-149-08-2020-057 «О предоставлении субсидии из федерального бюджета бюджету субъекта Российской Федерации»,  заключенное между Министерством труда и социальной защиты Российской Федерации и Правительством Новосибирской области</t>
  </si>
  <si>
    <t xml:space="preserve">В рамках реализации государственной программы Новосибирской области  «Культура Новосибирской области», утвержденной постановлением Правительства Новосибирской области от 03.02.2015 № 46-п  «Об утверждении государственной программы Новосибирской области «Культура Новосибирской области»,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области», утвержденной постановлением Правительства Новосибирской области от 31.07.2013 № 322-п «Об утверждении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области»
</t>
  </si>
  <si>
    <t>В рамках реализации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области», утвержденной постановлением Правительства Новосибирской области от 31.07.2013 № 322-п «Об утверждении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области»</t>
  </si>
  <si>
    <t xml:space="preserve">В рамках реализации государственной программы Новосибирской области «Развитие здравоохранения Новосибирской области», утвержденной постановлением Правительства Новосибирской области от 07.05.2013 № 199-п «Об утверждении государственной программы «Развитие здравоохранения Новосибирской области» </t>
  </si>
  <si>
    <t>В рамках реализации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области», утвержденной постановлением Правительства Новосибирской области от 31.07.2013 № 322-п «Об утверждении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области», государственной программы Новосибирской области «Содействие занятости населения», утвержденной постановлением Правительства Новосибирской области от 23.04.2013 № 177-п «Об утверждении государственной программы Новосибирской области «Содействие занятости населения»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</si>
</sst>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_р_._-;\-* #,##0.0_р_._-;_-* &quot;-&quot;??_р_._-;_-@_-"/>
    <numFmt numFmtId="182" formatCode="_-* #,##0.0\ _₽_-;\-* #,##0.0\ _₽_-;_-* &quot;-&quot;?\ _₽_-;_-@_-"/>
    <numFmt numFmtId="183" formatCode="0.0000000"/>
    <numFmt numFmtId="184" formatCode="0.000000"/>
    <numFmt numFmtId="185" formatCode="0.00000"/>
    <numFmt numFmtId="186" formatCode="0.0000"/>
    <numFmt numFmtId="187" formatCode="#,##0.00\ _₽"/>
    <numFmt numFmtId="188" formatCode="dd/mm/yy;@"/>
    <numFmt numFmtId="189" formatCode="#,##0.00_р_."/>
    <numFmt numFmtId="190" formatCode="#,##0.000"/>
    <numFmt numFmtId="191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6" fontId="47" fillId="0" borderId="10" xfId="0" applyNumberFormat="1" applyFont="1" applyBorder="1" applyAlignment="1">
      <alignment/>
    </xf>
    <xf numFmtId="0" fontId="3" fillId="0" borderId="0" xfId="42" applyFont="1" applyAlignment="1" applyProtection="1">
      <alignment horizontal="center" vertical="top" wrapText="1"/>
      <protection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191" fontId="3" fillId="33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center"/>
    </xf>
    <xf numFmtId="19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 wrapText="1"/>
    </xf>
    <xf numFmtId="191" fontId="3" fillId="0" borderId="10" xfId="0" applyNumberFormat="1" applyFont="1" applyFill="1" applyBorder="1" applyAlignment="1">
      <alignment horizontal="center" vertical="center"/>
    </xf>
    <xf numFmtId="19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6" fontId="47" fillId="0" borderId="10" xfId="0" applyNumberFormat="1" applyFont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2:W7114"/>
  <sheetViews>
    <sheetView tabSelected="1" zoomScale="89" zoomScaleNormal="89" zoomScalePageLayoutView="0" workbookViewId="0" topLeftCell="C22">
      <selection activeCell="I27" sqref="I27"/>
    </sheetView>
  </sheetViews>
  <sheetFormatPr defaultColWidth="9.140625" defaultRowHeight="15"/>
  <cols>
    <col min="1" max="1" width="6.28125" style="0" customWidth="1"/>
    <col min="2" max="2" width="22.00390625" style="0" customWidth="1"/>
    <col min="3" max="3" width="14.00390625" style="0" customWidth="1"/>
    <col min="4" max="4" width="12.140625" style="0" customWidth="1"/>
    <col min="5" max="5" width="15.7109375" style="0" customWidth="1"/>
    <col min="6" max="6" width="20.28125" style="0" customWidth="1"/>
    <col min="7" max="7" width="22.00390625" style="0" customWidth="1"/>
    <col min="8" max="8" width="13.421875" style="0" customWidth="1"/>
    <col min="9" max="9" width="16.28125" style="0" customWidth="1"/>
    <col min="10" max="10" width="60.421875" style="0" customWidth="1"/>
  </cols>
  <sheetData>
    <row r="2" spans="1:10" ht="87" customHeight="1">
      <c r="A2" s="1"/>
      <c r="B2" s="1"/>
      <c r="C2" s="1"/>
      <c r="D2" s="1"/>
      <c r="E2" s="1"/>
      <c r="F2" s="1"/>
      <c r="H2" s="33" t="s">
        <v>39</v>
      </c>
      <c r="I2" s="33"/>
      <c r="J2" s="33"/>
    </row>
    <row r="3" spans="1:10" ht="15">
      <c r="A3" s="23" t="s">
        <v>40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9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9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23" ht="54.75" customHeight="1">
      <c r="A6" s="28" t="s">
        <v>19</v>
      </c>
      <c r="B6" s="28" t="s">
        <v>18</v>
      </c>
      <c r="C6" s="25" t="s">
        <v>22</v>
      </c>
      <c r="D6" s="26"/>
      <c r="E6" s="27"/>
      <c r="F6" s="28" t="s">
        <v>17</v>
      </c>
      <c r="G6" s="28" t="s">
        <v>16</v>
      </c>
      <c r="H6" s="28" t="s">
        <v>15</v>
      </c>
      <c r="I6" s="28" t="s">
        <v>14</v>
      </c>
      <c r="J6" s="28" t="s">
        <v>13</v>
      </c>
      <c r="N6" s="31"/>
      <c r="O6" s="32"/>
      <c r="P6" s="32"/>
      <c r="Q6" s="32"/>
      <c r="R6" s="32"/>
      <c r="S6" s="32"/>
      <c r="T6" s="32"/>
      <c r="U6" s="32"/>
      <c r="V6" s="32"/>
      <c r="W6" s="32"/>
    </row>
    <row r="7" spans="1:23" ht="113.25" customHeight="1">
      <c r="A7" s="29"/>
      <c r="B7" s="29"/>
      <c r="C7" s="2" t="s">
        <v>20</v>
      </c>
      <c r="D7" s="6" t="s">
        <v>12</v>
      </c>
      <c r="E7" s="2" t="s">
        <v>11</v>
      </c>
      <c r="F7" s="30"/>
      <c r="G7" s="29"/>
      <c r="H7" s="29"/>
      <c r="I7" s="30"/>
      <c r="J7" s="29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10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15">
      <c r="A9" s="4" t="s">
        <v>10</v>
      </c>
      <c r="B9" s="34" t="s">
        <v>0</v>
      </c>
      <c r="C9" s="35"/>
      <c r="D9" s="35"/>
      <c r="E9" s="35"/>
      <c r="F9" s="35"/>
      <c r="G9" s="35"/>
      <c r="H9" s="35"/>
      <c r="I9" s="35"/>
      <c r="J9" s="36"/>
    </row>
    <row r="10" spans="1:10" ht="176.25" customHeight="1">
      <c r="A10" s="12" t="s">
        <v>9</v>
      </c>
      <c r="B10" s="15" t="s">
        <v>23</v>
      </c>
      <c r="C10" s="16">
        <v>71855.7</v>
      </c>
      <c r="D10" s="17">
        <v>5789.74</v>
      </c>
      <c r="E10" s="17">
        <f>C10+D10</f>
        <v>77645.44</v>
      </c>
      <c r="F10" s="17">
        <f>E10/E16*100</f>
        <v>81.47535186512388</v>
      </c>
      <c r="G10" s="17">
        <v>26004</v>
      </c>
      <c r="H10" s="17">
        <f aca="true" t="shared" si="0" ref="H10:H15">G10+E10</f>
        <v>103649.44</v>
      </c>
      <c r="I10" s="17">
        <f>H10/H16*100</f>
        <v>23.086898754548077</v>
      </c>
      <c r="J10" s="14" t="s">
        <v>41</v>
      </c>
    </row>
    <row r="11" spans="1:10" ht="171">
      <c r="A11" s="12" t="s">
        <v>8</v>
      </c>
      <c r="B11" s="18" t="s">
        <v>2</v>
      </c>
      <c r="C11" s="17">
        <v>832.3</v>
      </c>
      <c r="D11" s="17">
        <v>2950.71</v>
      </c>
      <c r="E11" s="17">
        <f>C11+D11</f>
        <v>3783.01</v>
      </c>
      <c r="F11" s="17">
        <f>E11/E16*100</f>
        <v>3.9696094304994904</v>
      </c>
      <c r="G11" s="17">
        <f>4421+31729.3</f>
        <v>36150.3</v>
      </c>
      <c r="H11" s="17">
        <f t="shared" si="0"/>
        <v>39933.310000000005</v>
      </c>
      <c r="I11" s="17">
        <f>H11/H16*100</f>
        <v>8.894754133780003</v>
      </c>
      <c r="J11" s="14" t="s">
        <v>44</v>
      </c>
    </row>
    <row r="12" spans="1:10" ht="92.25">
      <c r="A12" s="19" t="s">
        <v>7</v>
      </c>
      <c r="B12" s="18" t="s">
        <v>24</v>
      </c>
      <c r="C12" s="17">
        <v>1664.5</v>
      </c>
      <c r="D12" s="17">
        <v>5901.45</v>
      </c>
      <c r="E12" s="17">
        <f>C12+D12</f>
        <v>7565.95</v>
      </c>
      <c r="F12" s="17">
        <f>E12/E16*100</f>
        <v>7.9391454082034185</v>
      </c>
      <c r="G12" s="17">
        <v>1700</v>
      </c>
      <c r="H12" s="17">
        <f t="shared" si="0"/>
        <v>9265.95</v>
      </c>
      <c r="I12" s="17">
        <f>H12/H16*100</f>
        <v>2.063899713444711</v>
      </c>
      <c r="J12" s="14" t="s">
        <v>38</v>
      </c>
    </row>
    <row r="13" spans="1:10" ht="237">
      <c r="A13" s="12" t="s">
        <v>32</v>
      </c>
      <c r="B13" s="18" t="s">
        <v>21</v>
      </c>
      <c r="C13" s="17">
        <v>1387.1</v>
      </c>
      <c r="D13" s="17">
        <v>4917.8</v>
      </c>
      <c r="E13" s="17">
        <f>C13+D13</f>
        <v>6304.9</v>
      </c>
      <c r="F13" s="17">
        <f>E13/E16*100</f>
        <v>6.615893296173214</v>
      </c>
      <c r="G13" s="17">
        <f>1800+4352.8</f>
        <v>6152.8</v>
      </c>
      <c r="H13" s="17">
        <f t="shared" si="0"/>
        <v>12457.7</v>
      </c>
      <c r="I13" s="17">
        <f>H13/H16*100</f>
        <v>2.7748308009626834</v>
      </c>
      <c r="J13" s="14" t="s">
        <v>43</v>
      </c>
    </row>
    <row r="14" spans="1:10" ht="158.25">
      <c r="A14" s="12" t="s">
        <v>36</v>
      </c>
      <c r="B14" s="18" t="s">
        <v>34</v>
      </c>
      <c r="C14" s="17"/>
      <c r="D14" s="17"/>
      <c r="E14" s="17"/>
      <c r="F14" s="17"/>
      <c r="G14" s="17">
        <v>10361</v>
      </c>
      <c r="H14" s="17">
        <f t="shared" si="0"/>
        <v>10361</v>
      </c>
      <c r="I14" s="17">
        <f>H14/H16*100</f>
        <v>2.307811388039073</v>
      </c>
      <c r="J14" s="14" t="s">
        <v>42</v>
      </c>
    </row>
    <row r="15" spans="1:10" ht="66">
      <c r="A15" s="12" t="s">
        <v>37</v>
      </c>
      <c r="B15" s="18" t="s">
        <v>35</v>
      </c>
      <c r="C15" s="17"/>
      <c r="D15" s="17"/>
      <c r="E15" s="17"/>
      <c r="F15" s="17"/>
      <c r="G15" s="17">
        <v>273286.1</v>
      </c>
      <c r="H15" s="17">
        <f t="shared" si="0"/>
        <v>273286.1</v>
      </c>
      <c r="I15" s="17">
        <f>H15/H16*100</f>
        <v>60.87180520922545</v>
      </c>
      <c r="J15" s="14" t="s">
        <v>46</v>
      </c>
    </row>
    <row r="16" spans="1:10" ht="14.25">
      <c r="A16" s="4"/>
      <c r="B16" s="10" t="s">
        <v>1</v>
      </c>
      <c r="C16" s="11">
        <f>SUM(C10:C13)</f>
        <v>75739.6</v>
      </c>
      <c r="D16" s="11">
        <f>SUM(D10:D13)</f>
        <v>19559.7</v>
      </c>
      <c r="E16" s="11">
        <f>SUM(E10:E13)</f>
        <v>95299.29999999999</v>
      </c>
      <c r="F16" s="11">
        <f>SUM(F10:F13)</f>
        <v>100</v>
      </c>
      <c r="G16" s="11">
        <f>SUM(G10:G15)</f>
        <v>353654.19999999995</v>
      </c>
      <c r="H16" s="11">
        <f>SUM(H10:H15)</f>
        <v>448953.5</v>
      </c>
      <c r="I16" s="11">
        <f>SUM(I10:I15)</f>
        <v>100</v>
      </c>
      <c r="J16" s="8"/>
    </row>
    <row r="17" spans="1:10" ht="14.25">
      <c r="A17" s="4" t="s">
        <v>6</v>
      </c>
      <c r="B17" s="20" t="s">
        <v>25</v>
      </c>
      <c r="C17" s="21"/>
      <c r="D17" s="21"/>
      <c r="E17" s="21"/>
      <c r="F17" s="21"/>
      <c r="G17" s="21"/>
      <c r="H17" s="21"/>
      <c r="I17" s="21"/>
      <c r="J17" s="22"/>
    </row>
    <row r="18" spans="1:10" ht="165" customHeight="1">
      <c r="A18" s="5" t="s">
        <v>5</v>
      </c>
      <c r="B18" s="9" t="s">
        <v>23</v>
      </c>
      <c r="C18" s="13">
        <v>71855.7</v>
      </c>
      <c r="D18" s="11">
        <v>5789.74</v>
      </c>
      <c r="E18" s="11">
        <f>C18+D18</f>
        <v>77645.44</v>
      </c>
      <c r="F18" s="11">
        <f>E18/E22*100</f>
        <v>81.4753689639628</v>
      </c>
      <c r="G18" s="11">
        <v>26004</v>
      </c>
      <c r="H18" s="11">
        <f>G18+E18</f>
        <v>103649.44</v>
      </c>
      <c r="I18" s="11">
        <f>H18/H22*100</f>
        <v>81.27820051209072</v>
      </c>
      <c r="J18" s="14" t="s">
        <v>41</v>
      </c>
    </row>
    <row r="19" spans="1:10" ht="111.75" customHeight="1">
      <c r="A19" s="4" t="s">
        <v>4</v>
      </c>
      <c r="B19" s="10" t="s">
        <v>2</v>
      </c>
      <c r="C19" s="11">
        <v>832.3</v>
      </c>
      <c r="D19" s="11">
        <v>2950.71</v>
      </c>
      <c r="E19" s="11">
        <f>C19+D19</f>
        <v>3783.01</v>
      </c>
      <c r="F19" s="11">
        <f>E19/E22*100</f>
        <v>3.9696102635822643</v>
      </c>
      <c r="G19" s="11">
        <v>4421</v>
      </c>
      <c r="H19" s="11">
        <f>G19+E19</f>
        <v>8204.01</v>
      </c>
      <c r="I19" s="11">
        <f>H19/H22*100</f>
        <v>6.433292546329216</v>
      </c>
      <c r="J19" s="14" t="s">
        <v>45</v>
      </c>
    </row>
    <row r="20" spans="1:10" ht="14.25">
      <c r="A20" s="4" t="s">
        <v>3</v>
      </c>
      <c r="B20" s="10" t="s">
        <v>24</v>
      </c>
      <c r="C20" s="11">
        <v>1664.51</v>
      </c>
      <c r="D20" s="11">
        <v>5901.45</v>
      </c>
      <c r="E20" s="11">
        <f>C20+D20</f>
        <v>7565.96</v>
      </c>
      <c r="F20" s="11">
        <f>E20/E22*100</f>
        <v>7.939157567612264</v>
      </c>
      <c r="G20" s="11">
        <v>0</v>
      </c>
      <c r="H20" s="11">
        <f>G20+E20</f>
        <v>7565.96</v>
      </c>
      <c r="I20" s="11">
        <f>H20/H22*100</f>
        <v>5.932956453469097</v>
      </c>
      <c r="J20" s="8"/>
    </row>
    <row r="21" spans="1:10" ht="113.25" customHeight="1">
      <c r="A21" s="4" t="s">
        <v>33</v>
      </c>
      <c r="B21" s="10" t="s">
        <v>21</v>
      </c>
      <c r="C21" s="11">
        <v>1387.07</v>
      </c>
      <c r="D21" s="11">
        <v>4917.8</v>
      </c>
      <c r="E21" s="11">
        <f>C21+D21</f>
        <v>6304.87</v>
      </c>
      <c r="F21" s="11">
        <f>E21/E22*100</f>
        <v>6.6158632048426815</v>
      </c>
      <c r="G21" s="11">
        <v>1800</v>
      </c>
      <c r="H21" s="11">
        <f>G21+E21</f>
        <v>8104.87</v>
      </c>
      <c r="I21" s="11">
        <f>H21/H22*100</f>
        <v>6.3555504881109695</v>
      </c>
      <c r="J21" s="14" t="s">
        <v>45</v>
      </c>
    </row>
    <row r="22" spans="1:10" ht="14.25">
      <c r="A22" s="4"/>
      <c r="B22" s="10" t="s">
        <v>1</v>
      </c>
      <c r="C22" s="11">
        <f>SUM(C18:C21)</f>
        <v>75739.58</v>
      </c>
      <c r="D22" s="11">
        <f>SUM(D18:D21)</f>
        <v>19559.7</v>
      </c>
      <c r="E22" s="11">
        <f>SUM(E18:E21)</f>
        <v>95299.28</v>
      </c>
      <c r="F22" s="11">
        <f>E22/E22*100</f>
        <v>100</v>
      </c>
      <c r="G22" s="11">
        <f>SUM(G18:G21)</f>
        <v>32225</v>
      </c>
      <c r="H22" s="11">
        <f>SUM(H18:H21)</f>
        <v>127524.28</v>
      </c>
      <c r="I22" s="11">
        <f>SUM(I18:I21)</f>
        <v>100</v>
      </c>
      <c r="J22" s="8"/>
    </row>
    <row r="23" spans="1:10" ht="14.25">
      <c r="A23" s="4" t="s">
        <v>27</v>
      </c>
      <c r="B23" s="20" t="s">
        <v>26</v>
      </c>
      <c r="C23" s="21"/>
      <c r="D23" s="21"/>
      <c r="E23" s="21"/>
      <c r="F23" s="21"/>
      <c r="G23" s="21"/>
      <c r="H23" s="21"/>
      <c r="I23" s="21"/>
      <c r="J23" s="22"/>
    </row>
    <row r="24" spans="1:10" ht="171" customHeight="1">
      <c r="A24" s="5" t="s">
        <v>28</v>
      </c>
      <c r="B24" s="9" t="s">
        <v>23</v>
      </c>
      <c r="C24" s="13">
        <v>71801</v>
      </c>
      <c r="D24" s="11">
        <v>5595.24</v>
      </c>
      <c r="E24" s="11">
        <f>C24+D24</f>
        <v>77396.24</v>
      </c>
      <c r="F24" s="11">
        <f>E24/E28*100</f>
        <v>81.42684436817116</v>
      </c>
      <c r="G24" s="11">
        <v>26004</v>
      </c>
      <c r="H24" s="11">
        <f>G24+E24</f>
        <v>103400.24</v>
      </c>
      <c r="I24" s="11">
        <f>H24/H28*100</f>
        <v>81.2415758220603</v>
      </c>
      <c r="J24" s="14" t="s">
        <v>47</v>
      </c>
    </row>
    <row r="25" spans="1:10" ht="111" customHeight="1">
      <c r="A25" s="4" t="s">
        <v>29</v>
      </c>
      <c r="B25" s="10" t="s">
        <v>2</v>
      </c>
      <c r="C25" s="11">
        <v>832.25</v>
      </c>
      <c r="D25" s="11">
        <v>2950.71</v>
      </c>
      <c r="E25" s="11">
        <f>C25+D25</f>
        <v>3782.96</v>
      </c>
      <c r="F25" s="11">
        <f>E25/E28*100</f>
        <v>3.9799671814937874</v>
      </c>
      <c r="G25" s="11">
        <v>4421</v>
      </c>
      <c r="H25" s="11">
        <f>G25+E25</f>
        <v>8203.96</v>
      </c>
      <c r="I25" s="11">
        <f>H25/H28*100</f>
        <v>6.445851947550119</v>
      </c>
      <c r="J25" s="14" t="s">
        <v>45</v>
      </c>
    </row>
    <row r="26" spans="1:10" ht="14.25">
      <c r="A26" s="4" t="s">
        <v>30</v>
      </c>
      <c r="B26" s="10" t="s">
        <v>24</v>
      </c>
      <c r="C26" s="11">
        <v>1664.51</v>
      </c>
      <c r="D26" s="11">
        <v>5901.45</v>
      </c>
      <c r="E26" s="11">
        <f>C26+D26</f>
        <v>7565.96</v>
      </c>
      <c r="F26" s="11">
        <f>E26/E28*100</f>
        <v>7.959976446088443</v>
      </c>
      <c r="G26" s="11">
        <v>0</v>
      </c>
      <c r="H26" s="11">
        <f>G26+E26</f>
        <v>7565.96</v>
      </c>
      <c r="I26" s="11">
        <f>H26/H28*100</f>
        <v>5.944575302791129</v>
      </c>
      <c r="J26" s="8"/>
    </row>
    <row r="27" spans="1:10" ht="115.5" customHeight="1">
      <c r="A27" s="4" t="s">
        <v>31</v>
      </c>
      <c r="B27" s="10" t="s">
        <v>21</v>
      </c>
      <c r="C27" s="11">
        <v>1387.07</v>
      </c>
      <c r="D27" s="11">
        <v>4917.8</v>
      </c>
      <c r="E27" s="11">
        <f>C27+D27</f>
        <v>6304.87</v>
      </c>
      <c r="F27" s="11">
        <f>E27/E28*100</f>
        <v>6.633212004246605</v>
      </c>
      <c r="G27" s="11">
        <v>1800</v>
      </c>
      <c r="H27" s="11">
        <f>G27+E27</f>
        <v>8104.87</v>
      </c>
      <c r="I27" s="11">
        <f>H27/H28*100</f>
        <v>6.367996927598445</v>
      </c>
      <c r="J27" s="14" t="s">
        <v>45</v>
      </c>
    </row>
    <row r="28" spans="1:10" ht="14.25">
      <c r="A28" s="4"/>
      <c r="B28" s="10" t="s">
        <v>1</v>
      </c>
      <c r="C28" s="11">
        <f>SUM(C24:C27)</f>
        <v>75684.83</v>
      </c>
      <c r="D28" s="11">
        <f>SUM(D24:D27)</f>
        <v>19365.2</v>
      </c>
      <c r="E28" s="11">
        <f>SUM(E24:E27)</f>
        <v>95050.03000000001</v>
      </c>
      <c r="F28" s="11">
        <f>E28/E28*100</f>
        <v>100</v>
      </c>
      <c r="G28" s="11">
        <f>SUM(G24:G27)</f>
        <v>32225</v>
      </c>
      <c r="H28" s="11">
        <f>SUM(H24:H27)</f>
        <v>127275.03000000001</v>
      </c>
      <c r="I28" s="11">
        <f>SUM(I24:I27)</f>
        <v>99.99999999999999</v>
      </c>
      <c r="J28" s="8"/>
    </row>
    <row r="29" spans="3:5" ht="14.25">
      <c r="C29" s="7"/>
      <c r="E29" s="7"/>
    </row>
    <row r="30" spans="3:5" ht="14.25">
      <c r="C30" s="7"/>
      <c r="D30" s="7"/>
      <c r="E30" s="7"/>
    </row>
    <row r="31" spans="3:6" ht="14.25">
      <c r="C31" s="7"/>
      <c r="D31" s="7"/>
      <c r="F31" s="7"/>
    </row>
    <row r="32" ht="14.25">
      <c r="C32" s="7"/>
    </row>
    <row r="33" ht="14.25">
      <c r="C33" s="7"/>
    </row>
    <row r="34" spans="2:3" ht="14.25">
      <c r="B34" s="7"/>
      <c r="C34" s="7"/>
    </row>
    <row r="7114" ht="15"/>
  </sheetData>
  <sheetProtection/>
  <mergeCells count="14">
    <mergeCell ref="N6:W7"/>
    <mergeCell ref="H2:J2"/>
    <mergeCell ref="I6:I7"/>
    <mergeCell ref="J6:J7"/>
    <mergeCell ref="B17:J17"/>
    <mergeCell ref="B9:J9"/>
    <mergeCell ref="B23:J23"/>
    <mergeCell ref="A3:J4"/>
    <mergeCell ref="C6:E6"/>
    <mergeCell ref="A6:A7"/>
    <mergeCell ref="B6:B7"/>
    <mergeCell ref="F6:F7"/>
    <mergeCell ref="G6:G7"/>
    <mergeCell ref="H6:H7"/>
  </mergeCells>
  <hyperlinks>
    <hyperlink ref="D7" location="P7114" display="P7114"/>
  </hyperlinks>
  <printOptions/>
  <pageMargins left="0" right="0" top="0" bottom="0" header="0" footer="0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rudneva</dc:creator>
  <cp:keywords/>
  <dc:description/>
  <cp:lastModifiedBy>Ощепкова Марина Александровна</cp:lastModifiedBy>
  <cp:lastPrinted>2019-12-06T08:56:47Z</cp:lastPrinted>
  <dcterms:created xsi:type="dcterms:W3CDTF">2018-03-13T14:13:36Z</dcterms:created>
  <dcterms:modified xsi:type="dcterms:W3CDTF">2019-12-13T08:50:59Z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